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e_000\Desktop\"/>
    </mc:Choice>
  </mc:AlternateContent>
  <xr:revisionPtr revIDLastSave="0" documentId="13_ncr:1_{F35E69BD-FF55-46AB-A7AB-4FC51CCAB6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O - dr. Nr 0089" sheetId="27" r:id="rId1"/>
    <sheet name="Arkusz1" sheetId="26" state="hidden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" i="27" l="1"/>
  <c r="K22" i="27" s="1"/>
  <c r="I22" i="27"/>
  <c r="G22" i="27"/>
  <c r="J16" i="27"/>
  <c r="K16" i="27" s="1"/>
  <c r="I16" i="27"/>
  <c r="G16" i="27"/>
  <c r="J39" i="27"/>
  <c r="K39" i="27" s="1"/>
  <c r="J38" i="27"/>
  <c r="K38" i="27" s="1"/>
  <c r="J35" i="27"/>
  <c r="K35" i="27" s="1"/>
  <c r="J34" i="27"/>
  <c r="K34" i="27" s="1"/>
  <c r="J33" i="27"/>
  <c r="K33" i="27" s="1"/>
  <c r="J32" i="27"/>
  <c r="K32" i="27" s="1"/>
  <c r="J29" i="27"/>
  <c r="K29" i="27" s="1"/>
  <c r="J28" i="27"/>
  <c r="K28" i="27" s="1"/>
  <c r="J27" i="27"/>
  <c r="K27" i="27" s="1"/>
  <c r="J26" i="27"/>
  <c r="K26" i="27" s="1"/>
  <c r="J23" i="27"/>
  <c r="K23" i="27" s="1"/>
  <c r="J21" i="27"/>
  <c r="K21" i="27" s="1"/>
  <c r="J18" i="27"/>
  <c r="K18" i="27" s="1"/>
  <c r="J17" i="27"/>
  <c r="K17" i="27" s="1"/>
  <c r="J15" i="27"/>
  <c r="K15" i="27" s="1"/>
  <c r="J14" i="27"/>
  <c r="K14" i="27" s="1"/>
  <c r="J13" i="27"/>
  <c r="K13" i="27" s="1"/>
  <c r="J12" i="27"/>
  <c r="K12" i="27" s="1"/>
  <c r="J11" i="27"/>
  <c r="K11" i="27" s="1"/>
  <c r="I39" i="27"/>
  <c r="G39" i="27"/>
  <c r="I38" i="27"/>
  <c r="G38" i="27"/>
  <c r="I35" i="27"/>
  <c r="G35" i="27"/>
  <c r="I34" i="27"/>
  <c r="G34" i="27"/>
  <c r="I33" i="27"/>
  <c r="G33" i="27"/>
  <c r="I32" i="27"/>
  <c r="G32" i="27"/>
  <c r="I29" i="27"/>
  <c r="G29" i="27"/>
  <c r="I28" i="27"/>
  <c r="G28" i="27"/>
  <c r="I27" i="27"/>
  <c r="G27" i="27"/>
  <c r="I26" i="27"/>
  <c r="G26" i="27"/>
  <c r="I23" i="27"/>
  <c r="G23" i="27"/>
  <c r="I21" i="27"/>
  <c r="G21" i="27"/>
  <c r="I18" i="27"/>
  <c r="G18" i="27"/>
  <c r="I17" i="27"/>
  <c r="G17" i="27"/>
  <c r="I15" i="27"/>
  <c r="G15" i="27"/>
  <c r="I14" i="27"/>
  <c r="G14" i="27"/>
  <c r="I13" i="27"/>
  <c r="G13" i="27"/>
  <c r="I12" i="27"/>
  <c r="G12" i="27"/>
  <c r="I11" i="27"/>
  <c r="G11" i="27"/>
  <c r="I19" i="27" l="1"/>
  <c r="G24" i="27"/>
  <c r="I40" i="27"/>
  <c r="K19" i="27"/>
  <c r="G19" i="27"/>
  <c r="I36" i="27"/>
  <c r="I30" i="27"/>
  <c r="I24" i="27"/>
  <c r="G40" i="27"/>
  <c r="K40" i="27"/>
  <c r="G36" i="27"/>
  <c r="K36" i="27"/>
  <c r="K24" i="27"/>
  <c r="G30" i="27"/>
  <c r="K30" i="27"/>
  <c r="G41" i="27" l="1"/>
  <c r="H41" i="27"/>
  <c r="H42" i="27" s="1"/>
  <c r="H43" i="27" s="1"/>
  <c r="J41" i="27"/>
  <c r="J42" i="27" l="1"/>
  <c r="G42" i="27"/>
  <c r="J43" i="27" l="1"/>
  <c r="G43" i="27"/>
</calcChain>
</file>

<file path=xl/sharedStrings.xml><?xml version="1.0" encoding="utf-8"?>
<sst xmlns="http://schemas.openxmlformats.org/spreadsheetml/2006/main" count="129" uniqueCount="95">
  <si>
    <t>Poz.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</si>
  <si>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</si>
  <si>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</si>
  <si>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</si>
  <si>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</si>
  <si>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</si>
  <si>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</si>
  <si>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</si>
  <si>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</si>
  <si>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</si>
  <si>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</si>
  <si>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Jedn. miary</t>
  </si>
  <si>
    <t>m²</t>
  </si>
  <si>
    <t>m</t>
  </si>
  <si>
    <t>NADLEŚNICTWO PŁOCK</t>
  </si>
  <si>
    <t>11.</t>
  </si>
  <si>
    <t>12.</t>
  </si>
  <si>
    <t>13.</t>
  </si>
  <si>
    <t>14.</t>
  </si>
  <si>
    <t>15.</t>
  </si>
  <si>
    <t>16.</t>
  </si>
  <si>
    <t>17.</t>
  </si>
  <si>
    <t>KOSZTORYS INWESTORSKI</t>
  </si>
  <si>
    <t>Podstawa wyceny</t>
  </si>
  <si>
    <t>Opis planowanych do wykonania robót</t>
  </si>
  <si>
    <t xml:space="preserve">Ilość jednostek </t>
  </si>
  <si>
    <t>Cena jedn.</t>
  </si>
  <si>
    <t>Wartość planowanych robót netto</t>
  </si>
  <si>
    <t>PLN/J.m.</t>
  </si>
  <si>
    <t>PLN</t>
  </si>
  <si>
    <t>45111200-0</t>
  </si>
  <si>
    <t>szt.</t>
  </si>
  <si>
    <t>45232452-0</t>
  </si>
  <si>
    <t>45233220-7</t>
  </si>
  <si>
    <t>18.</t>
  </si>
  <si>
    <t>19.</t>
  </si>
  <si>
    <t>20.</t>
  </si>
  <si>
    <t>45233200-1</t>
  </si>
  <si>
    <t>Wartość robót netto:</t>
  </si>
  <si>
    <t>Podatek VAT = 23%:</t>
  </si>
  <si>
    <t>Wartość robót brutto:</t>
  </si>
  <si>
    <t>Roboty odwodnieniowe</t>
  </si>
  <si>
    <t>CAŁOŚĆ ROBÓT</t>
  </si>
  <si>
    <r>
      <t>m</t>
    </r>
    <r>
      <rPr>
        <sz val="10"/>
        <color theme="1"/>
        <rFont val="Calibri"/>
        <family val="2"/>
        <charset val="238"/>
      </rPr>
      <t>³</t>
    </r>
  </si>
  <si>
    <t>D-01.02.01.B</t>
  </si>
  <si>
    <t>D-03.01.05.A</t>
  </si>
  <si>
    <t>A.</t>
  </si>
  <si>
    <t>Odcinek A-B</t>
  </si>
  <si>
    <t>Odcinek B-C</t>
  </si>
  <si>
    <t>Mechaniczne oczyszczenie rowów z namułu o grub. do 20 cm z wyprofilowaniem skarp rowu z wywozem namułów na zwałkę Wykonawcy.</t>
  </si>
  <si>
    <t>B.</t>
  </si>
  <si>
    <t>Razem Dział A -  Roboty w zakresie konserwacji dróg:</t>
  </si>
  <si>
    <t>Usunięcie gruntów nienośnych; grunt kat. III-IV.  Wykop koparką podsiębierną z wywozem na zwałkę Wykonawcy.</t>
  </si>
  <si>
    <t>Wbudowanie warstwy górnej nawierzchni z nieszanki kruszywa łamanego twardego 0/31,5. Grubość warstwy po zagęszczeniu 8 cm.</t>
  </si>
  <si>
    <t>Dostawa i montaż prefabrykowanych betonowych ukośnych ścianek czołowych dla przepustów z rur PEHD  ø400 SN 8.</t>
  </si>
  <si>
    <t>Dostawa i montaż prefabrykowanych betonowych ukośnych ścianek czołowych dla przepustów z rur PEHD  ø800 SN 8.</t>
  </si>
  <si>
    <t>21.</t>
  </si>
  <si>
    <t>LEŚNICTWO ZGLENICE</t>
  </si>
  <si>
    <t>Przebudowa drogi leśnej nr 0089 ur. Obręb</t>
  </si>
  <si>
    <t>Roboty przygotowawcze</t>
  </si>
  <si>
    <t>D-01.01.01.</t>
  </si>
  <si>
    <t>D-01.02.01.</t>
  </si>
  <si>
    <t>km</t>
  </si>
  <si>
    <t>Karczowanie pni o śr. do 36 cm koparką podsiębierną w gruntach kat. III o normalnej wilgotności ze złożeniem karpiny na odkładzie</t>
  </si>
  <si>
    <t>Karczowanie pni o śr. 36-45 cm koparką podsiębierną w gruntach kat. III o normalnej wilgotności ze złożeniem karpiny na odkładzie</t>
  </si>
  <si>
    <t>Roboty pomiarowe przy liniowych robotach ziemnych - trasa drogi w terenie równinnym</t>
  </si>
  <si>
    <t>Roboty ziemne</t>
  </si>
  <si>
    <t>Razem Dział B -  Roboty ziemne:</t>
  </si>
  <si>
    <t>C.</t>
  </si>
  <si>
    <t>D.</t>
  </si>
  <si>
    <t>Podbudowa</t>
  </si>
  <si>
    <t>E.</t>
  </si>
  <si>
    <t>Nawierzchnia</t>
  </si>
  <si>
    <t>Razem Dział E - Nawierzchnia:</t>
  </si>
  <si>
    <t>Razem Dział D - Podbudowa:</t>
  </si>
  <si>
    <t>Razem Dział C -  Roboty odwodnieniowe:</t>
  </si>
  <si>
    <t>Ruboty ziemne poprzeczne; grunt kat. III.  Wykop koparką podsiębierną z przerzutem na nasyp.</t>
  </si>
  <si>
    <t>Nasypy; grunt kat. III.  Formowanie poboczy gruntowych z gruntu leżącego na odkładzie z zagęszczeniem zagęszczarką.</t>
  </si>
  <si>
    <r>
      <t xml:space="preserve">Przebudowa przepustu. Wymiana uszkodzonych przewodów rurowych  </t>
    </r>
    <r>
      <rPr>
        <sz val="9"/>
        <color theme="1"/>
        <rFont val="Calibri"/>
        <family val="2"/>
        <charset val="238"/>
      </rPr>
      <t>ø</t>
    </r>
    <r>
      <rPr>
        <sz val="9"/>
        <color theme="1"/>
        <rFont val="Czcionka tekstu podstawowego"/>
        <charset val="238"/>
      </rPr>
      <t>400 na PEHD  ø400 SN 8 z wykonaniem wykopu i rozbiórki istn. przewodu z rur betonowych oraz ławy żwirowej i zasypki wykopu z pospółki.</t>
    </r>
  </si>
  <si>
    <r>
      <t xml:space="preserve">Przebudowa przepustu. Wymiana uszkodzonych przewodów rurowych  </t>
    </r>
    <r>
      <rPr>
        <sz val="9"/>
        <color theme="1"/>
        <rFont val="Calibri"/>
        <family val="2"/>
        <charset val="238"/>
      </rPr>
      <t>ø</t>
    </r>
    <r>
      <rPr>
        <sz val="9"/>
        <color theme="1"/>
        <rFont val="Czcionka tekstu podstawowego"/>
        <charset val="238"/>
      </rPr>
      <t>800 na PEHD  ø800 SN 8 z wykonaniem wykopu i rozbiórki istn. przewodu z kręgów betonowych oraz ławy żwirowej i zasypki wykopu z pospółki.</t>
    </r>
  </si>
  <si>
    <t>Mechaniczne profilowanie i zagęszczanie walcem ogumionym koryta pod warstwy konstrukcyjne; grunt kat. III</t>
  </si>
  <si>
    <t>Warstwa wzmacniająca podłoże. Ułożenie geowłókniny o masie powierzchniowej 300 g/m oraz wzdłużnej i poprzecznej wytrzymałości na rozciąganie 40 kN</t>
  </si>
  <si>
    <t>Wbudowanie warstwy dolnej nawierzchni z nieszanki kruszywa łamanego twardego 0/63. Grubość warstwy po zagęszczeniu 18 cm.</t>
  </si>
  <si>
    <t>Wbudowanie warstwy dolnej nawierzchni z nieszanki kruszywa betonowego 0/63. Grubość warstwy po zagęszczeniu 25 cm.</t>
  </si>
  <si>
    <t>Warstwa wyrównawczo-wzmacniająca. Wbudowanie warstwy górnej nawierzchni z nieszanki kruszywa łamanego twardego 0/31,5. Grubość warstwy po zagęszczeniu 8 cm.</t>
  </si>
  <si>
    <t>D-04.01.01.</t>
  </si>
  <si>
    <t>D-02.03.01.</t>
  </si>
  <si>
    <t>D-02.01.01.</t>
  </si>
  <si>
    <t>D-04.04.02.</t>
  </si>
  <si>
    <t>D-05.02.01.</t>
  </si>
  <si>
    <t>Karczowanie pni o śr. 46-55 cm koparką podsiębierną w gruntach kat. III o normalnej wilgotności ze złożeniem karpiny na odkładzie</t>
  </si>
  <si>
    <t>Karczowanie pni o śr. 56-65 cm koparką podsiębierną w gruntach kat. III o normalnej wilgotności ze złożeniem karpiny na odkładzie</t>
  </si>
  <si>
    <t>Karczowanie pni o śr. 66-75 cm koparką podsiębierną w gruntach kat. III o normalnej wilgotności ze złożeniem karpiny na odkładzie</t>
  </si>
  <si>
    <t>Karczowanie pni o śr. 76-100 cm koparką podsiębierną w gruntach kat. III o normalnej wilgotności ze złożeniem karpiny na odkładzie</t>
  </si>
  <si>
    <t>D-02.01.01.           D-04.04.02.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</si>
</sst>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0.000"/>
  </numFmts>
  <fonts count="18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9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Czcionka tekstu podstawowego"/>
      <charset val="238"/>
    </font>
    <font>
      <sz val="10"/>
      <name val="Czcionka tekstu podstawowego"/>
      <family val="2"/>
      <charset val="238"/>
    </font>
    <font>
      <sz val="10"/>
      <color theme="1"/>
      <name val="Calibri"/>
      <family val="2"/>
      <charset val="238"/>
    </font>
    <font>
      <b/>
      <sz val="11"/>
      <name val="Czcionka tekstu podstawowego"/>
      <charset val="238"/>
    </font>
    <font>
      <b/>
      <sz val="14"/>
      <color theme="1"/>
      <name val="Czcionka tekstu podstawowego"/>
      <charset val="238"/>
    </font>
    <font>
      <i/>
      <sz val="11"/>
      <color rgb="FFFF0000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12" fillId="0" borderId="7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2" fontId="13" fillId="0" borderId="7" xfId="0" applyNumberFormat="1" applyFont="1" applyBorder="1" applyAlignment="1">
      <alignment horizontal="center" vertical="center"/>
    </xf>
    <xf numFmtId="2" fontId="13" fillId="0" borderId="1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3" fontId="5" fillId="0" borderId="0" xfId="3" applyFont="1" applyFill="1" applyBorder="1"/>
    <xf numFmtId="0" fontId="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/>
    </xf>
    <xf numFmtId="43" fontId="11" fillId="0" borderId="17" xfId="3" applyFont="1" applyFill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43" fontId="3" fillId="0" borderId="22" xfId="3" applyFont="1" applyFill="1" applyBorder="1" applyAlignment="1">
      <alignment horizontal="center"/>
    </xf>
    <xf numFmtId="0" fontId="3" fillId="0" borderId="20" xfId="0" applyFont="1" applyBorder="1" applyAlignment="1">
      <alignment vertical="center"/>
    </xf>
    <xf numFmtId="43" fontId="15" fillId="0" borderId="22" xfId="3" applyFont="1" applyFill="1" applyBorder="1" applyAlignment="1">
      <alignment horizontal="center"/>
    </xf>
    <xf numFmtId="0" fontId="11" fillId="0" borderId="12" xfId="0" applyFont="1" applyBorder="1" applyAlignment="1">
      <alignment horizontal="center"/>
    </xf>
    <xf numFmtId="43" fontId="3" fillId="0" borderId="14" xfId="3" applyFont="1" applyFill="1" applyBorder="1"/>
    <xf numFmtId="43" fontId="3" fillId="0" borderId="24" xfId="3" applyFont="1" applyFill="1" applyBorder="1"/>
    <xf numFmtId="2" fontId="2" fillId="0" borderId="7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horizontal="center"/>
    </xf>
    <xf numFmtId="0" fontId="0" fillId="0" borderId="0" xfId="0" applyFill="1"/>
    <xf numFmtId="0" fontId="17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1" fillId="0" borderId="28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center" vertical="center"/>
    </xf>
    <xf numFmtId="43" fontId="3" fillId="0" borderId="20" xfId="3" applyFont="1" applyFill="1" applyBorder="1" applyAlignment="1">
      <alignment horizontal="center"/>
    </xf>
    <xf numFmtId="43" fontId="3" fillId="0" borderId="26" xfId="3" applyFont="1" applyFill="1" applyBorder="1" applyAlignment="1">
      <alignment horizontal="center"/>
    </xf>
    <xf numFmtId="0" fontId="10" fillId="0" borderId="20" xfId="0" applyFont="1" applyBorder="1" applyAlignment="1">
      <alignment horizontal="right"/>
    </xf>
    <xf numFmtId="0" fontId="10" fillId="0" borderId="21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3" fillId="0" borderId="15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4">
    <cellStyle name="Dziesiętny" xfId="3" builtinId="3"/>
    <cellStyle name="Normalny" xfId="0" builtinId="0"/>
    <cellStyle name="Normalny 2" xfId="1" xr:uid="{EB41089F-7FC7-4002-9465-651FC7C93B70}"/>
    <cellStyle name="Walutowy 2" xfId="2" xr:uid="{0D273951-7E50-4E40-BEF7-8B08FE310FC5}"/>
  </cellStyles>
  <dxfs count="2">
    <dxf>
      <fill>
        <patternFill>
          <bgColor theme="0" tint="-4.9989318521683403E-2"/>
        </patternFill>
      </fill>
    </dxf>
    <dxf>
      <font>
        <color theme="0"/>
      </font>
      <fill>
        <patternFill>
          <bgColor rgb="FF339966"/>
        </patternFill>
      </fill>
    </dxf>
  </dxfs>
  <tableStyles count="1" defaultTableStyle="TableStyleMedium2" defaultPivotStyle="PivotStyleLight16">
    <tableStyle name="Niestandardowy styl tabeli" pivot="0" count="2" xr9:uid="{DB291215-0F4E-4B7E-9EE6-7A48B62C4328}">
      <tableStyleElement type="headerRow" dxfId="1"/>
      <tableStyleElement type="firstRowStripe" dxfId="0"/>
    </tableStyle>
  </tableStyles>
  <colors>
    <mruColors>
      <color rgb="FF99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2726B-8E20-4589-A037-FC97B3FEFD84}">
  <sheetPr>
    <pageSetUpPr fitToPage="1"/>
  </sheetPr>
  <dimension ref="A1:K44"/>
  <sheetViews>
    <sheetView tabSelected="1" topLeftCell="A29" workbookViewId="0">
      <selection activeCell="C45" sqref="C45"/>
    </sheetView>
  </sheetViews>
  <sheetFormatPr defaultRowHeight="14.25"/>
  <cols>
    <col min="1" max="1" width="4.5" customWidth="1"/>
    <col min="2" max="2" width="13.125" customWidth="1"/>
    <col min="3" max="3" width="62.5" customWidth="1"/>
    <col min="4" max="4" width="6.75" customWidth="1"/>
    <col min="5" max="6" width="10" customWidth="1"/>
    <col min="7" max="7" width="15" customWidth="1"/>
    <col min="8" max="8" width="10" customWidth="1"/>
    <col min="9" max="9" width="15" customWidth="1"/>
    <col min="10" max="10" width="10" customWidth="1"/>
    <col min="11" max="11" width="15" customWidth="1"/>
  </cols>
  <sheetData>
    <row r="1" spans="1:11" ht="18">
      <c r="A1" s="85" t="s">
        <v>14</v>
      </c>
      <c r="B1" s="85"/>
      <c r="C1" s="85"/>
      <c r="D1" s="85"/>
      <c r="E1" s="85"/>
      <c r="F1" s="85"/>
      <c r="G1" s="1"/>
      <c r="J1" s="57"/>
      <c r="K1" s="57"/>
    </row>
    <row r="2" spans="1:11" ht="18">
      <c r="A2" s="85" t="s">
        <v>57</v>
      </c>
      <c r="B2" s="85"/>
      <c r="C2" s="85"/>
      <c r="D2" s="85"/>
      <c r="E2" s="85"/>
      <c r="F2" s="85"/>
      <c r="G2" s="1"/>
      <c r="J2" s="57"/>
      <c r="K2" s="57"/>
    </row>
    <row r="3" spans="1:11" ht="18">
      <c r="A3" s="86" t="s">
        <v>58</v>
      </c>
      <c r="B3" s="86"/>
      <c r="C3" s="86"/>
      <c r="D3" s="86"/>
      <c r="E3" s="86"/>
      <c r="F3" s="86"/>
      <c r="G3" s="86"/>
      <c r="J3" s="57"/>
      <c r="K3" s="57"/>
    </row>
    <row r="4" spans="1:11" ht="18">
      <c r="A4" s="85" t="s">
        <v>22</v>
      </c>
      <c r="B4" s="85"/>
      <c r="C4" s="85"/>
      <c r="D4" s="85"/>
      <c r="E4" s="85"/>
      <c r="F4" s="85"/>
    </row>
    <row r="5" spans="1:11" ht="16.5" thickBot="1">
      <c r="A5" s="2"/>
      <c r="B5" s="2"/>
      <c r="C5" s="2"/>
      <c r="D5" s="2"/>
      <c r="E5" s="2"/>
      <c r="F5" s="2"/>
    </row>
    <row r="6" spans="1:11" ht="15">
      <c r="A6" s="87" t="s">
        <v>0</v>
      </c>
      <c r="B6" s="89" t="s">
        <v>23</v>
      </c>
      <c r="C6" s="89" t="s">
        <v>24</v>
      </c>
      <c r="D6" s="89" t="s">
        <v>11</v>
      </c>
      <c r="E6" s="91" t="s">
        <v>26</v>
      </c>
      <c r="F6" s="80" t="s">
        <v>47</v>
      </c>
      <c r="G6" s="81"/>
      <c r="H6" s="83" t="s">
        <v>48</v>
      </c>
      <c r="I6" s="84"/>
      <c r="J6" s="80" t="s">
        <v>42</v>
      </c>
      <c r="K6" s="81"/>
    </row>
    <row r="7" spans="1:11" ht="38.25">
      <c r="A7" s="88"/>
      <c r="B7" s="90"/>
      <c r="C7" s="90"/>
      <c r="D7" s="90"/>
      <c r="E7" s="92"/>
      <c r="F7" s="26" t="s">
        <v>25</v>
      </c>
      <c r="G7" s="24" t="s">
        <v>27</v>
      </c>
      <c r="H7" s="45" t="s">
        <v>25</v>
      </c>
      <c r="I7" s="46" t="s">
        <v>27</v>
      </c>
      <c r="J7" s="26" t="s">
        <v>25</v>
      </c>
      <c r="K7" s="24" t="s">
        <v>27</v>
      </c>
    </row>
    <row r="8" spans="1:11">
      <c r="A8" s="88"/>
      <c r="B8" s="90"/>
      <c r="C8" s="90"/>
      <c r="D8" s="90"/>
      <c r="E8" s="3" t="s">
        <v>28</v>
      </c>
      <c r="F8" s="27"/>
      <c r="G8" s="4" t="s">
        <v>29</v>
      </c>
      <c r="H8" s="47"/>
      <c r="I8" s="48" t="s">
        <v>29</v>
      </c>
      <c r="J8" s="27"/>
      <c r="K8" s="4" t="s">
        <v>29</v>
      </c>
    </row>
    <row r="9" spans="1:11" ht="15" thickBot="1">
      <c r="A9" s="5">
        <v>1</v>
      </c>
      <c r="B9" s="21">
        <v>2</v>
      </c>
      <c r="C9" s="6">
        <v>3</v>
      </c>
      <c r="D9" s="6">
        <v>4</v>
      </c>
      <c r="E9" s="7">
        <v>5</v>
      </c>
      <c r="F9" s="28">
        <v>6</v>
      </c>
      <c r="G9" s="8">
        <v>7</v>
      </c>
      <c r="H9" s="49">
        <v>8</v>
      </c>
      <c r="I9" s="50">
        <v>9</v>
      </c>
      <c r="J9" s="28">
        <v>10</v>
      </c>
      <c r="K9" s="8">
        <v>11</v>
      </c>
    </row>
    <row r="10" spans="1:11" ht="15">
      <c r="A10" s="9" t="s">
        <v>46</v>
      </c>
      <c r="B10" s="13" t="s">
        <v>30</v>
      </c>
      <c r="C10" s="82" t="s">
        <v>59</v>
      </c>
      <c r="D10" s="82"/>
      <c r="E10" s="72"/>
      <c r="F10" s="80"/>
      <c r="G10" s="81"/>
      <c r="H10" s="83"/>
      <c r="I10" s="84"/>
      <c r="J10" s="80"/>
      <c r="K10" s="81"/>
    </row>
    <row r="11" spans="1:11" ht="18.75" customHeight="1">
      <c r="A11" s="11" t="s">
        <v>1</v>
      </c>
      <c r="B11" s="18" t="s">
        <v>60</v>
      </c>
      <c r="C11" s="58" t="s">
        <v>65</v>
      </c>
      <c r="D11" s="15" t="s">
        <v>62</v>
      </c>
      <c r="E11" s="12">
        <v>0</v>
      </c>
      <c r="F11" s="64">
        <v>0.44</v>
      </c>
      <c r="G11" s="32">
        <f t="shared" ref="G11:G18" si="0">E11*F11</f>
        <v>0</v>
      </c>
      <c r="H11" s="65">
        <v>0.56699999999999995</v>
      </c>
      <c r="I11" s="32">
        <f t="shared" ref="I11:I18" si="1">E11*H11</f>
        <v>0</v>
      </c>
      <c r="J11" s="64">
        <f>F11+H11</f>
        <v>1.0069999999999999</v>
      </c>
      <c r="K11" s="32">
        <f t="shared" ref="K11:K18" si="2">E11*J11</f>
        <v>0</v>
      </c>
    </row>
    <row r="12" spans="1:11" ht="26.25" customHeight="1">
      <c r="A12" s="11" t="s">
        <v>2</v>
      </c>
      <c r="B12" s="18" t="s">
        <v>61</v>
      </c>
      <c r="C12" s="58" t="s">
        <v>63</v>
      </c>
      <c r="D12" s="15" t="s">
        <v>31</v>
      </c>
      <c r="E12" s="12">
        <v>0</v>
      </c>
      <c r="F12" s="31">
        <v>2</v>
      </c>
      <c r="G12" s="32">
        <f t="shared" si="0"/>
        <v>0</v>
      </c>
      <c r="H12" s="51">
        <v>8</v>
      </c>
      <c r="I12" s="32">
        <f t="shared" si="1"/>
        <v>0</v>
      </c>
      <c r="J12" s="31">
        <f t="shared" ref="J12:J18" si="3">F12+H12</f>
        <v>10</v>
      </c>
      <c r="K12" s="32">
        <f t="shared" si="2"/>
        <v>0</v>
      </c>
    </row>
    <row r="13" spans="1:11" ht="26.25" customHeight="1">
      <c r="A13" s="11" t="s">
        <v>3</v>
      </c>
      <c r="B13" s="18" t="s">
        <v>61</v>
      </c>
      <c r="C13" s="58" t="s">
        <v>64</v>
      </c>
      <c r="D13" s="15" t="s">
        <v>31</v>
      </c>
      <c r="E13" s="12">
        <v>0</v>
      </c>
      <c r="F13" s="31">
        <v>3</v>
      </c>
      <c r="G13" s="32">
        <f t="shared" si="0"/>
        <v>0</v>
      </c>
      <c r="H13" s="51">
        <v>7</v>
      </c>
      <c r="I13" s="32">
        <f t="shared" si="1"/>
        <v>0</v>
      </c>
      <c r="J13" s="31">
        <f t="shared" si="3"/>
        <v>10</v>
      </c>
      <c r="K13" s="32">
        <f t="shared" si="2"/>
        <v>0</v>
      </c>
    </row>
    <row r="14" spans="1:11" ht="26.25" customHeight="1">
      <c r="A14" s="11" t="s">
        <v>4</v>
      </c>
      <c r="B14" s="18" t="s">
        <v>61</v>
      </c>
      <c r="C14" s="58" t="s">
        <v>90</v>
      </c>
      <c r="D14" s="15" t="s">
        <v>31</v>
      </c>
      <c r="E14" s="12">
        <v>0</v>
      </c>
      <c r="F14" s="31">
        <v>3</v>
      </c>
      <c r="G14" s="32">
        <f t="shared" si="0"/>
        <v>0</v>
      </c>
      <c r="H14" s="51">
        <v>3</v>
      </c>
      <c r="I14" s="32">
        <f t="shared" si="1"/>
        <v>0</v>
      </c>
      <c r="J14" s="31">
        <f t="shared" si="3"/>
        <v>6</v>
      </c>
      <c r="K14" s="32">
        <f t="shared" si="2"/>
        <v>0</v>
      </c>
    </row>
    <row r="15" spans="1:11" ht="26.25" customHeight="1">
      <c r="A15" s="11" t="s">
        <v>5</v>
      </c>
      <c r="B15" s="18" t="s">
        <v>61</v>
      </c>
      <c r="C15" s="58" t="s">
        <v>91</v>
      </c>
      <c r="D15" s="15" t="s">
        <v>31</v>
      </c>
      <c r="E15" s="12">
        <v>0</v>
      </c>
      <c r="F15" s="31">
        <v>1</v>
      </c>
      <c r="G15" s="32">
        <f t="shared" si="0"/>
        <v>0</v>
      </c>
      <c r="H15" s="51">
        <v>3</v>
      </c>
      <c r="I15" s="32">
        <f t="shared" si="1"/>
        <v>0</v>
      </c>
      <c r="J15" s="31">
        <f t="shared" si="3"/>
        <v>4</v>
      </c>
      <c r="K15" s="32">
        <f t="shared" si="2"/>
        <v>0</v>
      </c>
    </row>
    <row r="16" spans="1:11" ht="26.25" customHeight="1">
      <c r="A16" s="11" t="s">
        <v>6</v>
      </c>
      <c r="B16" s="18" t="s">
        <v>61</v>
      </c>
      <c r="C16" s="58" t="s">
        <v>92</v>
      </c>
      <c r="D16" s="15" t="s">
        <v>31</v>
      </c>
      <c r="E16" s="12">
        <v>0</v>
      </c>
      <c r="F16" s="31">
        <v>1</v>
      </c>
      <c r="G16" s="32">
        <f t="shared" ref="G16" si="4">E16*F16</f>
        <v>0</v>
      </c>
      <c r="H16" s="51">
        <v>2</v>
      </c>
      <c r="I16" s="32">
        <f t="shared" ref="I16" si="5">E16*H16</f>
        <v>0</v>
      </c>
      <c r="J16" s="31">
        <f t="shared" ref="J16" si="6">F16+H16</f>
        <v>3</v>
      </c>
      <c r="K16" s="32">
        <f t="shared" ref="K16" si="7">E16*J16</f>
        <v>0</v>
      </c>
    </row>
    <row r="17" spans="1:11" ht="26.25" customHeight="1">
      <c r="A17" s="11" t="s">
        <v>7</v>
      </c>
      <c r="B17" s="18" t="s">
        <v>61</v>
      </c>
      <c r="C17" s="58" t="s">
        <v>93</v>
      </c>
      <c r="D17" s="15" t="s">
        <v>31</v>
      </c>
      <c r="E17" s="12">
        <v>0</v>
      </c>
      <c r="F17" s="31">
        <v>5</v>
      </c>
      <c r="G17" s="32">
        <f t="shared" si="0"/>
        <v>0</v>
      </c>
      <c r="H17" s="51">
        <v>4</v>
      </c>
      <c r="I17" s="32">
        <f t="shared" si="1"/>
        <v>0</v>
      </c>
      <c r="J17" s="31">
        <f t="shared" si="3"/>
        <v>9</v>
      </c>
      <c r="K17" s="32">
        <f t="shared" si="2"/>
        <v>0</v>
      </c>
    </row>
    <row r="18" spans="1:11" ht="26.25" customHeight="1" thickBot="1">
      <c r="A18" s="11" t="s">
        <v>8</v>
      </c>
      <c r="B18" s="44" t="s">
        <v>44</v>
      </c>
      <c r="C18" s="60" t="s">
        <v>49</v>
      </c>
      <c r="D18" s="59" t="s">
        <v>13</v>
      </c>
      <c r="E18" s="12">
        <v>0</v>
      </c>
      <c r="F18" s="31">
        <v>895</v>
      </c>
      <c r="G18" s="32">
        <f t="shared" si="0"/>
        <v>0</v>
      </c>
      <c r="H18" s="51">
        <v>0</v>
      </c>
      <c r="I18" s="32">
        <f t="shared" si="1"/>
        <v>0</v>
      </c>
      <c r="J18" s="31">
        <f t="shared" si="3"/>
        <v>895</v>
      </c>
      <c r="K18" s="32">
        <f t="shared" si="2"/>
        <v>0</v>
      </c>
    </row>
    <row r="19" spans="1:11" ht="15.75" thickBot="1">
      <c r="A19" s="74" t="s">
        <v>51</v>
      </c>
      <c r="B19" s="75"/>
      <c r="C19" s="75"/>
      <c r="D19" s="75"/>
      <c r="E19" s="75"/>
      <c r="F19" s="33"/>
      <c r="G19" s="34">
        <f>SUM(G11:G18)</f>
        <v>0</v>
      </c>
      <c r="H19" s="52"/>
      <c r="I19" s="34">
        <f>SUM(I11:I18)</f>
        <v>0</v>
      </c>
      <c r="J19" s="33"/>
      <c r="K19" s="34">
        <f>SUM(K11:K18)</f>
        <v>0</v>
      </c>
    </row>
    <row r="20" spans="1:11" ht="15">
      <c r="A20" s="9" t="s">
        <v>50</v>
      </c>
      <c r="B20" s="13" t="s">
        <v>30</v>
      </c>
      <c r="C20" s="82" t="s">
        <v>66</v>
      </c>
      <c r="D20" s="82"/>
      <c r="E20" s="72"/>
      <c r="F20" s="80"/>
      <c r="G20" s="81"/>
      <c r="H20" s="83"/>
      <c r="I20" s="84"/>
      <c r="J20" s="80"/>
      <c r="K20" s="81"/>
    </row>
    <row r="21" spans="1:11" ht="25.5" customHeight="1">
      <c r="A21" s="11" t="s">
        <v>9</v>
      </c>
      <c r="B21" s="18" t="s">
        <v>87</v>
      </c>
      <c r="C21" s="58" t="s">
        <v>52</v>
      </c>
      <c r="D21" s="41" t="s">
        <v>43</v>
      </c>
      <c r="E21" s="42">
        <v>0</v>
      </c>
      <c r="F21" s="31">
        <v>247.48</v>
      </c>
      <c r="G21" s="32">
        <f t="shared" ref="G21:G23" si="8">E21*F21</f>
        <v>0</v>
      </c>
      <c r="H21" s="51">
        <v>307.14999999999998</v>
      </c>
      <c r="I21" s="32">
        <f t="shared" ref="I21:I23" si="9">E21*H21</f>
        <v>0</v>
      </c>
      <c r="J21" s="31">
        <f t="shared" ref="J21:J23" si="10">F21+H21</f>
        <v>554.63</v>
      </c>
      <c r="K21" s="32">
        <f>E21*J21</f>
        <v>0</v>
      </c>
    </row>
    <row r="22" spans="1:11" ht="25.5" customHeight="1">
      <c r="A22" s="11" t="s">
        <v>10</v>
      </c>
      <c r="B22" s="18" t="s">
        <v>87</v>
      </c>
      <c r="C22" s="61" t="s">
        <v>76</v>
      </c>
      <c r="D22" s="41" t="s">
        <v>43</v>
      </c>
      <c r="E22" s="42">
        <v>0</v>
      </c>
      <c r="F22" s="31">
        <v>92.4</v>
      </c>
      <c r="G22" s="32">
        <f t="shared" ref="G22" si="11">E22*F22</f>
        <v>0</v>
      </c>
      <c r="H22" s="51">
        <v>119.07</v>
      </c>
      <c r="I22" s="32">
        <f t="shared" ref="I22" si="12">E22*H22</f>
        <v>0</v>
      </c>
      <c r="J22" s="31">
        <f t="shared" ref="J22" si="13">F22+H22</f>
        <v>211.47</v>
      </c>
      <c r="K22" s="32">
        <f>E22*J22</f>
        <v>0</v>
      </c>
    </row>
    <row r="23" spans="1:11" ht="25.5" customHeight="1" thickBot="1">
      <c r="A23" s="11" t="s">
        <v>15</v>
      </c>
      <c r="B23" s="18" t="s">
        <v>86</v>
      </c>
      <c r="C23" s="62" t="s">
        <v>77</v>
      </c>
      <c r="D23" s="30" t="s">
        <v>43</v>
      </c>
      <c r="E23" s="40">
        <v>0</v>
      </c>
      <c r="F23" s="31">
        <v>92.4</v>
      </c>
      <c r="G23" s="32">
        <f t="shared" si="8"/>
        <v>0</v>
      </c>
      <c r="H23" s="51">
        <v>119.07</v>
      </c>
      <c r="I23" s="32">
        <f t="shared" si="9"/>
        <v>0</v>
      </c>
      <c r="J23" s="31">
        <f t="shared" si="10"/>
        <v>211.47</v>
      </c>
      <c r="K23" s="32">
        <f>E23*J23</f>
        <v>0</v>
      </c>
    </row>
    <row r="24" spans="1:11" ht="15.75" thickBot="1">
      <c r="A24" s="74" t="s">
        <v>67</v>
      </c>
      <c r="B24" s="75"/>
      <c r="C24" s="75"/>
      <c r="D24" s="75"/>
      <c r="E24" s="75"/>
      <c r="F24" s="35"/>
      <c r="G24" s="34">
        <f>SUM(G21:G23)</f>
        <v>0</v>
      </c>
      <c r="H24" s="53"/>
      <c r="I24" s="34">
        <f>SUM(I21:I23)</f>
        <v>0</v>
      </c>
      <c r="J24" s="35"/>
      <c r="K24" s="34">
        <f>SUM(K21:K23)</f>
        <v>0</v>
      </c>
    </row>
    <row r="25" spans="1:11" ht="15">
      <c r="A25" s="14" t="s">
        <v>68</v>
      </c>
      <c r="B25" s="10" t="s">
        <v>32</v>
      </c>
      <c r="C25" s="72" t="s">
        <v>41</v>
      </c>
      <c r="D25" s="73"/>
      <c r="E25" s="73"/>
      <c r="F25" s="76"/>
      <c r="G25" s="77"/>
      <c r="H25" s="78"/>
      <c r="I25" s="79"/>
      <c r="J25" s="76"/>
      <c r="K25" s="77"/>
    </row>
    <row r="26" spans="1:11" ht="39" customHeight="1">
      <c r="A26" s="11" t="s">
        <v>16</v>
      </c>
      <c r="B26" s="44" t="s">
        <v>45</v>
      </c>
      <c r="C26" s="62" t="s">
        <v>78</v>
      </c>
      <c r="D26" s="43" t="s">
        <v>13</v>
      </c>
      <c r="E26" s="16">
        <v>0</v>
      </c>
      <c r="F26" s="31">
        <v>18</v>
      </c>
      <c r="G26" s="32">
        <f t="shared" ref="G26:G29" si="14">E26*F26</f>
        <v>0</v>
      </c>
      <c r="H26" s="51">
        <v>0</v>
      </c>
      <c r="I26" s="32">
        <f t="shared" ref="I26:I29" si="15">E26*H26</f>
        <v>0</v>
      </c>
      <c r="J26" s="31">
        <f t="shared" ref="J26:J29" si="16">F26+H26</f>
        <v>18</v>
      </c>
      <c r="K26" s="32">
        <f t="shared" ref="K26:K29" si="17">E26*J26</f>
        <v>0</v>
      </c>
    </row>
    <row r="27" spans="1:11" ht="39" customHeight="1">
      <c r="A27" s="11" t="s">
        <v>17</v>
      </c>
      <c r="B27" s="44" t="s">
        <v>45</v>
      </c>
      <c r="C27" s="62" t="s">
        <v>79</v>
      </c>
      <c r="D27" s="43" t="s">
        <v>13</v>
      </c>
      <c r="E27" s="16">
        <v>0</v>
      </c>
      <c r="F27" s="31">
        <v>8</v>
      </c>
      <c r="G27" s="32">
        <f t="shared" si="14"/>
        <v>0</v>
      </c>
      <c r="H27" s="51">
        <v>0</v>
      </c>
      <c r="I27" s="32">
        <f t="shared" si="15"/>
        <v>0</v>
      </c>
      <c r="J27" s="31">
        <f t="shared" si="16"/>
        <v>8</v>
      </c>
      <c r="K27" s="32">
        <f t="shared" si="17"/>
        <v>0</v>
      </c>
    </row>
    <row r="28" spans="1:11" ht="26.25" customHeight="1">
      <c r="A28" s="11" t="s">
        <v>18</v>
      </c>
      <c r="B28" s="18" t="s">
        <v>45</v>
      </c>
      <c r="C28" s="62" t="s">
        <v>54</v>
      </c>
      <c r="D28" s="43" t="s">
        <v>31</v>
      </c>
      <c r="E28" s="16">
        <v>0</v>
      </c>
      <c r="F28" s="31">
        <v>2</v>
      </c>
      <c r="G28" s="32">
        <f t="shared" si="14"/>
        <v>0</v>
      </c>
      <c r="H28" s="51">
        <v>0</v>
      </c>
      <c r="I28" s="32">
        <f t="shared" si="15"/>
        <v>0</v>
      </c>
      <c r="J28" s="31">
        <f t="shared" si="16"/>
        <v>2</v>
      </c>
      <c r="K28" s="32">
        <f t="shared" si="17"/>
        <v>0</v>
      </c>
    </row>
    <row r="29" spans="1:11" ht="26.25" customHeight="1" thickBot="1">
      <c r="A29" s="11" t="s">
        <v>19</v>
      </c>
      <c r="B29" s="18" t="s">
        <v>45</v>
      </c>
      <c r="C29" s="62" t="s">
        <v>55</v>
      </c>
      <c r="D29" s="43" t="s">
        <v>31</v>
      </c>
      <c r="E29" s="16">
        <v>0</v>
      </c>
      <c r="F29" s="31">
        <v>2</v>
      </c>
      <c r="G29" s="32">
        <f t="shared" si="14"/>
        <v>0</v>
      </c>
      <c r="H29" s="51">
        <v>0</v>
      </c>
      <c r="I29" s="32">
        <f t="shared" si="15"/>
        <v>0</v>
      </c>
      <c r="J29" s="31">
        <f t="shared" si="16"/>
        <v>2</v>
      </c>
      <c r="K29" s="32">
        <f t="shared" si="17"/>
        <v>0</v>
      </c>
    </row>
    <row r="30" spans="1:11" ht="15.75" thickBot="1">
      <c r="A30" s="74" t="s">
        <v>75</v>
      </c>
      <c r="B30" s="75"/>
      <c r="C30" s="75"/>
      <c r="D30" s="75"/>
      <c r="E30" s="75"/>
      <c r="F30" s="35"/>
      <c r="G30" s="34">
        <f>SUM(G26:G29)</f>
        <v>0</v>
      </c>
      <c r="H30" s="53"/>
      <c r="I30" s="34">
        <f>SUM(I26:I29)</f>
        <v>0</v>
      </c>
      <c r="J30" s="35"/>
      <c r="K30" s="34">
        <f>SUM(K26:K29)</f>
        <v>0</v>
      </c>
    </row>
    <row r="31" spans="1:11" ht="15">
      <c r="A31" s="9" t="s">
        <v>69</v>
      </c>
      <c r="B31" s="10" t="s">
        <v>33</v>
      </c>
      <c r="C31" s="72" t="s">
        <v>70</v>
      </c>
      <c r="D31" s="73"/>
      <c r="E31" s="73"/>
      <c r="F31" s="29"/>
      <c r="G31" s="37"/>
      <c r="H31" s="54"/>
      <c r="I31" s="55"/>
      <c r="J31" s="29"/>
      <c r="K31" s="37"/>
    </row>
    <row r="32" spans="1:11" ht="26.25" customHeight="1">
      <c r="A32" s="23" t="s">
        <v>20</v>
      </c>
      <c r="B32" s="18" t="s">
        <v>85</v>
      </c>
      <c r="C32" s="58" t="s">
        <v>80</v>
      </c>
      <c r="D32" s="15" t="s">
        <v>12</v>
      </c>
      <c r="E32" s="12">
        <v>0</v>
      </c>
      <c r="F32" s="31">
        <v>2084</v>
      </c>
      <c r="G32" s="32">
        <f t="shared" ref="G32:G35" si="18">E32*F32</f>
        <v>0</v>
      </c>
      <c r="H32" s="51">
        <v>2773.4</v>
      </c>
      <c r="I32" s="32">
        <f t="shared" ref="I32:I35" si="19">E32*H32</f>
        <v>0</v>
      </c>
      <c r="J32" s="31">
        <f t="shared" ref="J32:J35" si="20">F32+H32</f>
        <v>4857.3999999999996</v>
      </c>
      <c r="K32" s="32">
        <f t="shared" ref="K32:K35" si="21">E32*J32</f>
        <v>0</v>
      </c>
    </row>
    <row r="33" spans="1:11" ht="26.25" customHeight="1">
      <c r="A33" s="23" t="s">
        <v>21</v>
      </c>
      <c r="B33" s="63" t="s">
        <v>94</v>
      </c>
      <c r="C33" s="58" t="s">
        <v>81</v>
      </c>
      <c r="D33" s="15" t="s">
        <v>12</v>
      </c>
      <c r="E33" s="12">
        <v>0</v>
      </c>
      <c r="F33" s="31">
        <v>2232</v>
      </c>
      <c r="G33" s="32">
        <f t="shared" si="18"/>
        <v>0</v>
      </c>
      <c r="H33" s="51">
        <v>2864</v>
      </c>
      <c r="I33" s="32">
        <f t="shared" si="19"/>
        <v>0</v>
      </c>
      <c r="J33" s="31">
        <f t="shared" si="20"/>
        <v>5096</v>
      </c>
      <c r="K33" s="32">
        <f t="shared" si="21"/>
        <v>0</v>
      </c>
    </row>
    <row r="34" spans="1:11" ht="26.25" customHeight="1">
      <c r="A34" s="23" t="s">
        <v>34</v>
      </c>
      <c r="B34" s="18" t="s">
        <v>88</v>
      </c>
      <c r="C34" s="58" t="s">
        <v>82</v>
      </c>
      <c r="D34" s="15" t="s">
        <v>12</v>
      </c>
      <c r="E34" s="12">
        <v>0</v>
      </c>
      <c r="F34" s="31">
        <v>1880</v>
      </c>
      <c r="G34" s="32">
        <f t="shared" si="18"/>
        <v>0</v>
      </c>
      <c r="H34" s="51">
        <v>2410</v>
      </c>
      <c r="I34" s="32">
        <f t="shared" si="19"/>
        <v>0</v>
      </c>
      <c r="J34" s="31">
        <f t="shared" si="20"/>
        <v>4290</v>
      </c>
      <c r="K34" s="32">
        <f t="shared" si="21"/>
        <v>0</v>
      </c>
    </row>
    <row r="35" spans="1:11" ht="26.25" customHeight="1" thickBot="1">
      <c r="A35" s="23" t="s">
        <v>35</v>
      </c>
      <c r="B35" s="18" t="s">
        <v>88</v>
      </c>
      <c r="C35" s="58" t="s">
        <v>83</v>
      </c>
      <c r="D35" s="22" t="s">
        <v>12</v>
      </c>
      <c r="E35" s="17">
        <v>0</v>
      </c>
      <c r="F35" s="31">
        <v>204</v>
      </c>
      <c r="G35" s="32">
        <f t="shared" si="18"/>
        <v>0</v>
      </c>
      <c r="H35" s="51">
        <v>176</v>
      </c>
      <c r="I35" s="32">
        <f t="shared" si="19"/>
        <v>0</v>
      </c>
      <c r="J35" s="31">
        <f t="shared" si="20"/>
        <v>380</v>
      </c>
      <c r="K35" s="32">
        <f t="shared" si="21"/>
        <v>0</v>
      </c>
    </row>
    <row r="36" spans="1:11" ht="15.75" thickBot="1">
      <c r="A36" s="74" t="s">
        <v>74</v>
      </c>
      <c r="B36" s="75"/>
      <c r="C36" s="75"/>
      <c r="D36" s="75"/>
      <c r="E36" s="75"/>
      <c r="F36" s="35"/>
      <c r="G36" s="36">
        <f>SUM(G32:G35)</f>
        <v>0</v>
      </c>
      <c r="H36" s="53"/>
      <c r="I36" s="36">
        <f>SUM(I32:I35)</f>
        <v>0</v>
      </c>
      <c r="J36" s="35"/>
      <c r="K36" s="36">
        <f>SUM(K32:K35)</f>
        <v>0</v>
      </c>
    </row>
    <row r="37" spans="1:11" ht="15">
      <c r="A37" s="9" t="s">
        <v>71</v>
      </c>
      <c r="B37" s="13" t="s">
        <v>37</v>
      </c>
      <c r="C37" s="72" t="s">
        <v>72</v>
      </c>
      <c r="D37" s="73"/>
      <c r="E37" s="73"/>
      <c r="F37" s="76"/>
      <c r="G37" s="77"/>
      <c r="H37" s="78"/>
      <c r="I37" s="79"/>
      <c r="J37" s="76"/>
      <c r="K37" s="77"/>
    </row>
    <row r="38" spans="1:11" ht="26.25" customHeight="1">
      <c r="A38" s="11" t="s">
        <v>36</v>
      </c>
      <c r="B38" s="18" t="s">
        <v>89</v>
      </c>
      <c r="C38" s="62" t="s">
        <v>53</v>
      </c>
      <c r="D38" s="15" t="s">
        <v>12</v>
      </c>
      <c r="E38" s="16">
        <v>0</v>
      </c>
      <c r="F38" s="31">
        <v>1834</v>
      </c>
      <c r="G38" s="32">
        <f t="shared" ref="G38:G39" si="22">E38*F38</f>
        <v>0</v>
      </c>
      <c r="H38" s="51">
        <v>2365</v>
      </c>
      <c r="I38" s="32">
        <f t="shared" ref="I38:I39" si="23">E38*H38</f>
        <v>0</v>
      </c>
      <c r="J38" s="31">
        <f t="shared" ref="J38:J39" si="24">F38+H38</f>
        <v>4199</v>
      </c>
      <c r="K38" s="32">
        <f>E38*J38</f>
        <v>0</v>
      </c>
    </row>
    <row r="39" spans="1:11" ht="26.25" customHeight="1" thickBot="1">
      <c r="A39" s="11" t="s">
        <v>56</v>
      </c>
      <c r="B39" s="18" t="s">
        <v>89</v>
      </c>
      <c r="C39" s="62" t="s">
        <v>84</v>
      </c>
      <c r="D39" s="22" t="s">
        <v>12</v>
      </c>
      <c r="E39" s="16">
        <v>0</v>
      </c>
      <c r="F39" s="31">
        <v>0</v>
      </c>
      <c r="G39" s="32">
        <f t="shared" si="22"/>
        <v>0</v>
      </c>
      <c r="H39" s="51">
        <v>187</v>
      </c>
      <c r="I39" s="32">
        <f t="shared" si="23"/>
        <v>0</v>
      </c>
      <c r="J39" s="31">
        <f t="shared" si="24"/>
        <v>187</v>
      </c>
      <c r="K39" s="32">
        <f>E39*J39</f>
        <v>0</v>
      </c>
    </row>
    <row r="40" spans="1:11" ht="15.75" thickBot="1">
      <c r="A40" s="74" t="s">
        <v>73</v>
      </c>
      <c r="B40" s="75"/>
      <c r="C40" s="75"/>
      <c r="D40" s="75"/>
      <c r="E40" s="75"/>
      <c r="F40" s="25"/>
      <c r="G40" s="34">
        <f>SUM(G38:G39)</f>
        <v>0</v>
      </c>
      <c r="H40" s="53"/>
      <c r="I40" s="34">
        <f>SUM(I38:I39)</f>
        <v>0</v>
      </c>
      <c r="J40" s="35"/>
      <c r="K40" s="34">
        <f>SUM(K38:K39)</f>
        <v>0</v>
      </c>
    </row>
    <row r="41" spans="1:11" ht="16.5" thickBot="1">
      <c r="A41" s="70" t="s">
        <v>38</v>
      </c>
      <c r="B41" s="71"/>
      <c r="C41" s="71"/>
      <c r="D41" s="71"/>
      <c r="E41" s="71"/>
      <c r="F41" s="71"/>
      <c r="G41" s="38">
        <f>G19+G24+G30+G36+G40</f>
        <v>0</v>
      </c>
      <c r="H41" s="66">
        <f>I19+I24+I30+I36+I40</f>
        <v>0</v>
      </c>
      <c r="I41" s="67"/>
      <c r="J41" s="66">
        <f>K19+K24+K30+K36+K40</f>
        <v>0</v>
      </c>
      <c r="K41" s="67"/>
    </row>
    <row r="42" spans="1:11" ht="16.5" thickBot="1">
      <c r="A42" s="70" t="s">
        <v>39</v>
      </c>
      <c r="B42" s="71"/>
      <c r="C42" s="71"/>
      <c r="D42" s="71"/>
      <c r="E42" s="71"/>
      <c r="F42" s="71"/>
      <c r="G42" s="39">
        <f t="shared" ref="G42" si="25">0.23*G41</f>
        <v>0</v>
      </c>
      <c r="H42" s="66">
        <f>0.23*H41</f>
        <v>0</v>
      </c>
      <c r="I42" s="67"/>
      <c r="J42" s="66">
        <f t="shared" ref="J42" si="26">0.23*J41</f>
        <v>0</v>
      </c>
      <c r="K42" s="67"/>
    </row>
    <row r="43" spans="1:11" ht="16.5" thickBot="1">
      <c r="A43" s="68" t="s">
        <v>40</v>
      </c>
      <c r="B43" s="69"/>
      <c r="C43" s="69"/>
      <c r="D43" s="69"/>
      <c r="E43" s="69"/>
      <c r="F43" s="69"/>
      <c r="G43" s="39">
        <f t="shared" ref="G43" si="27">G41+G42</f>
        <v>0</v>
      </c>
      <c r="H43" s="66">
        <f>H41+H42</f>
        <v>0</v>
      </c>
      <c r="I43" s="67"/>
      <c r="J43" s="66">
        <f t="shared" ref="J43" si="28">J41+J42</f>
        <v>0</v>
      </c>
      <c r="K43" s="67"/>
    </row>
    <row r="44" spans="1:11" ht="15.75">
      <c r="A44" s="19"/>
      <c r="B44" s="19"/>
      <c r="C44" s="19"/>
      <c r="D44" s="19"/>
      <c r="E44" s="19"/>
      <c r="F44" s="19"/>
      <c r="G44" s="20"/>
      <c r="H44" s="56"/>
      <c r="I44" s="56"/>
    </row>
  </sheetData>
  <mergeCells count="43">
    <mergeCell ref="A1:F1"/>
    <mergeCell ref="A2:F2"/>
    <mergeCell ref="A3:G3"/>
    <mergeCell ref="A4:F4"/>
    <mergeCell ref="A6:A8"/>
    <mergeCell ref="B6:B8"/>
    <mergeCell ref="C6:C8"/>
    <mergeCell ref="D6:D8"/>
    <mergeCell ref="E6:E7"/>
    <mergeCell ref="J10:K10"/>
    <mergeCell ref="A19:E19"/>
    <mergeCell ref="J6:K6"/>
    <mergeCell ref="C10:E10"/>
    <mergeCell ref="F10:G10"/>
    <mergeCell ref="H10:I10"/>
    <mergeCell ref="F6:G6"/>
    <mergeCell ref="H6:I6"/>
    <mergeCell ref="J20:K20"/>
    <mergeCell ref="C20:E20"/>
    <mergeCell ref="F20:G20"/>
    <mergeCell ref="H20:I20"/>
    <mergeCell ref="A24:E24"/>
    <mergeCell ref="C25:E25"/>
    <mergeCell ref="F25:G25"/>
    <mergeCell ref="H25:I25"/>
    <mergeCell ref="J25:K25"/>
    <mergeCell ref="A30:E30"/>
    <mergeCell ref="C31:E31"/>
    <mergeCell ref="A36:E36"/>
    <mergeCell ref="J37:K37"/>
    <mergeCell ref="A40:E40"/>
    <mergeCell ref="A41:F41"/>
    <mergeCell ref="H41:I41"/>
    <mergeCell ref="C37:E37"/>
    <mergeCell ref="F37:G37"/>
    <mergeCell ref="H37:I37"/>
    <mergeCell ref="J41:K41"/>
    <mergeCell ref="J43:K43"/>
    <mergeCell ref="J42:K42"/>
    <mergeCell ref="A43:F43"/>
    <mergeCell ref="H43:I43"/>
    <mergeCell ref="A42:F42"/>
    <mergeCell ref="H42:I42"/>
  </mergeCells>
  <pageMargins left="0.70866141732283472" right="0.11811023622047245" top="0.55118110236220474" bottom="0.15748031496062992" header="0" footer="0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414C1-4B44-4F36-B72D-5E1688BCE40C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 - dr. Nr 0089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Maciek</dc:creator>
  <cp:lastModifiedBy>Maciej Kosewski</cp:lastModifiedBy>
  <cp:lastPrinted>2024-11-18T03:41:27Z</cp:lastPrinted>
  <dcterms:created xsi:type="dcterms:W3CDTF">2015-05-24T14:25:49Z</dcterms:created>
  <dcterms:modified xsi:type="dcterms:W3CDTF">2024-11-18T04:07:15Z</dcterms:modified>
</cp:coreProperties>
</file>